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K6" sheetId="1" r:id="rId1"/>
    <sheet name="K7" sheetId="2" r:id="rId2"/>
    <sheet name="K8" sheetId="3" r:id="rId3"/>
    <sheet name="K9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B9" i="4" l="1"/>
  <c r="C9" i="4"/>
  <c r="D9" i="4"/>
  <c r="E9" i="4"/>
  <c r="F9" i="4"/>
  <c r="G9" i="4"/>
  <c r="H9" i="4"/>
  <c r="D14" i="4" l="1"/>
  <c r="C10" i="1" l="1"/>
  <c r="D10" i="1"/>
  <c r="E10" i="1"/>
  <c r="F10" i="1"/>
  <c r="G10" i="1"/>
  <c r="H10" i="1"/>
  <c r="I10" i="1"/>
  <c r="J10" i="1"/>
  <c r="K10" i="1"/>
  <c r="L10" i="1"/>
  <c r="M10" i="1"/>
  <c r="H14" i="4"/>
  <c r="G14" i="4"/>
  <c r="F14" i="4"/>
  <c r="E14" i="4"/>
  <c r="C14" i="4"/>
  <c r="B14" i="4"/>
  <c r="H14" i="3"/>
  <c r="G14" i="3"/>
  <c r="F14" i="3"/>
  <c r="E14" i="3"/>
  <c r="D14" i="3"/>
  <c r="C14" i="3"/>
  <c r="B14" i="3"/>
  <c r="I9" i="3"/>
  <c r="I17" i="3" s="1"/>
  <c r="H9" i="3"/>
  <c r="G9" i="3"/>
  <c r="F9" i="3"/>
  <c r="E9" i="3"/>
  <c r="D9" i="3"/>
  <c r="C9" i="3"/>
  <c r="B9" i="3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M15" i="1"/>
  <c r="L15" i="1"/>
  <c r="K15" i="1"/>
  <c r="J15" i="1"/>
  <c r="I15" i="1"/>
  <c r="H15" i="1"/>
  <c r="G15" i="1"/>
  <c r="F15" i="1"/>
  <c r="E15" i="1"/>
  <c r="D15" i="1"/>
  <c r="C15" i="1"/>
  <c r="B15" i="1"/>
  <c r="B10" i="1"/>
  <c r="H17" i="4" l="1"/>
  <c r="H18" i="4" s="1"/>
  <c r="B17" i="3"/>
  <c r="B18" i="3" s="1"/>
  <c r="L18" i="1"/>
  <c r="L19" i="1" s="1"/>
  <c r="M18" i="1"/>
  <c r="M19" i="1" s="1"/>
  <c r="K18" i="1"/>
  <c r="K19" i="1" s="1"/>
  <c r="I18" i="1"/>
  <c r="I19" i="1" s="1"/>
  <c r="H18" i="1"/>
  <c r="H19" i="1" s="1"/>
  <c r="E18" i="1"/>
  <c r="E19" i="1" s="1"/>
  <c r="D18" i="1"/>
  <c r="D19" i="1" s="1"/>
  <c r="B18" i="1"/>
  <c r="B19" i="1" s="1"/>
  <c r="F18" i="1"/>
  <c r="J18" i="1"/>
  <c r="G18" i="1"/>
  <c r="C18" i="1"/>
  <c r="J18" i="2"/>
  <c r="J19" i="2" s="1"/>
  <c r="G18" i="2"/>
  <c r="G19" i="2" s="1"/>
  <c r="I18" i="2"/>
  <c r="I19" i="2" s="1"/>
  <c r="F18" i="2"/>
  <c r="F19" i="2" s="1"/>
  <c r="E18" i="2"/>
  <c r="E19" i="2" s="1"/>
  <c r="C18" i="2"/>
  <c r="B18" i="2"/>
  <c r="D18" i="2"/>
  <c r="D19" i="2" s="1"/>
  <c r="H18" i="2"/>
  <c r="F17" i="3"/>
  <c r="F18" i="3" s="1"/>
  <c r="H17" i="3"/>
  <c r="H18" i="3" s="1"/>
  <c r="G17" i="3"/>
  <c r="E17" i="3"/>
  <c r="E18" i="3" s="1"/>
  <c r="D17" i="3"/>
  <c r="C17" i="3"/>
  <c r="C18" i="3" s="1"/>
  <c r="D17" i="4"/>
  <c r="D18" i="4" s="1"/>
  <c r="G17" i="4"/>
  <c r="G18" i="4" s="1"/>
  <c r="C17" i="4"/>
  <c r="C18" i="4" s="1"/>
  <c r="E17" i="4"/>
  <c r="B17" i="4"/>
  <c r="B18" i="4" s="1"/>
  <c r="F17" i="4"/>
  <c r="I20" i="1" l="1"/>
  <c r="D20" i="1"/>
  <c r="K20" i="1"/>
  <c r="J20" i="1"/>
  <c r="L20" i="1"/>
  <c r="B20" i="1"/>
  <c r="H20" i="1"/>
  <c r="M20" i="1"/>
  <c r="C20" i="1"/>
  <c r="J19" i="1"/>
  <c r="G20" i="1"/>
  <c r="E20" i="1"/>
  <c r="F20" i="1"/>
  <c r="F19" i="1"/>
  <c r="C19" i="1"/>
  <c r="G19" i="1"/>
  <c r="C20" i="2"/>
  <c r="I20" i="2"/>
  <c r="B19" i="2"/>
  <c r="B20" i="2"/>
  <c r="E20" i="2"/>
  <c r="C19" i="2"/>
  <c r="H20" i="2"/>
  <c r="F20" i="2"/>
  <c r="D20" i="2"/>
  <c r="G20" i="2"/>
  <c r="J20" i="2"/>
  <c r="H19" i="2"/>
  <c r="H19" i="3"/>
  <c r="G19" i="3"/>
  <c r="C19" i="3"/>
  <c r="B19" i="3"/>
  <c r="D19" i="3"/>
  <c r="F19" i="3"/>
  <c r="E19" i="3"/>
  <c r="G18" i="3"/>
  <c r="D18" i="3"/>
  <c r="G19" i="4"/>
  <c r="E18" i="4"/>
  <c r="C19" i="4"/>
  <c r="F19" i="4"/>
  <c r="H19" i="4"/>
  <c r="F18" i="4"/>
  <c r="B19" i="4"/>
  <c r="E19" i="4"/>
  <c r="D19" i="4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<sst xmlns="http://schemas.openxmlformats.org/spreadsheetml/2006/main" count="127" uniqueCount="81">
  <si>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</si>
  <si>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</si>
  <si>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</si>
  <si>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</si>
  <si>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</si>
  <si>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</si>
  <si>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</si>
  <si>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</si>
  <si>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</si>
  <si>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</si>
  <si>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</si>
  <si>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</si>
  <si>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</si>
  <si>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</si>
  <si>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</si>
  <si>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</si>
  <si>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</si>
  <si>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</si>
  <si>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</si>
  <si>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</si>
  <si>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</si>
  <si>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</si>
  <si>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</si>
  <si>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</si>
  <si>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</si>
  <si>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</si>
  <si>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</si>
  <si>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</si>
  <si>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</si>
  <si>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</si>
  <si>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</si>
  <si>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</si>
  <si>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</si>
  <si>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</si>
  <si>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</si>
  <si>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</si>
  <si>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</si>
  <si>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</si>
  <si>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</si>
  <si>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</si>
  <si>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</si>
  <si>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</si>
  <si>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</si>
  <si>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</si>
  <si>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</si>
  <si>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</si>
  <si>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</si>
  <si>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</si>
  <si>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</si>
  <si>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</si>
  <si>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</si>
  <si>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</si>
  <si>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</si>
  <si>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</si>
  <si>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</si>
  <si>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</si>
  <si>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</si>
  <si>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</si>
  <si>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</si>
  <si>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</si>
  <si>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</si>
  <si>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</si>
  <si>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</si>
  <si>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</si>
  <si>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</si>
  <si>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</si>
  <si>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</si>
  <si>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</si>
  <si>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</si>
  <si>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LỚP NHẬN CỜ LỚP 8/2</t>
  </si>
  <si>
    <t xml:space="preserve"> LỚP NHẬN CỜ LỚP 6/2</t>
  </si>
  <si>
    <t>SƠ KẾT THI ĐUA GIỮA CÁC LỚP KHỐI 9 (BUỔI SÁNG)TUẦN 29(từ 25/3 đến 29/3/2019)</t>
  </si>
  <si>
    <t xml:space="preserve"> LỚP NHẬN CỜ  9/2</t>
  </si>
  <si>
    <t xml:space="preserve"> LỚP NHẬN THUỎNG  9/2, 9/1, 9/7, 9/3</t>
  </si>
  <si>
    <t xml:space="preserve">          SƠ KẾT THI ĐUA GIỮA CÁC LỚP KHỐI 8 (BUỔI CHIỀU)TUẦN 29 (từ 25/3 đến 29/3/2019)</t>
  </si>
  <si>
    <t>LỚP NHẬN THƯỞNG LỚP 8/2, 8/1, 8/7</t>
  </si>
  <si>
    <t>SƠ KẾT THI ĐUA GIỮA CÁC LỚP KHỐI 7 (BUỔI CHIỀU) TTUẦN 29 (từ 25/3 đến 29/3/2019)</t>
  </si>
  <si>
    <t>LỚP NHẬN CỜ LỚP 7/8</t>
  </si>
  <si>
    <t>LỚP NHẬN THƯỞNG LỚP 7/8, 7/7, 7/2, 7/5</t>
  </si>
  <si>
    <t xml:space="preserve"> LỚP NHẬN Thưởng LỚP 6/2, 6/1, 6/10</t>
  </si>
  <si>
    <t>SƠ KẾT THI ĐUA GIỮA CÁC LỚP KHỐI 6 (BUỔI SÁNG) TUẦN 29 (từ 25/3 đến 29/3/2019)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</si>
</sst>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Calibri"/>
    </font>
    <font>
      <sz val="11"/>
      <color rgb="FF000000"/>
      <name val="Calibri"/>
      <charset val="163"/>
    </font>
    <font>
      <b/>
      <sz val="13"/>
      <color rgb="FF000000"/>
      <name val="Cambria"/>
      <charset val="163"/>
    </font>
    <font>
      <b/>
      <sz val="13"/>
      <name val="VNI-Times"/>
    </font>
    <font>
      <sz val="13"/>
      <name val="Cambria"/>
      <charset val="163"/>
    </font>
    <font>
      <sz val="13"/>
      <name val="VNI-Times"/>
    </font>
    <font>
      <b/>
      <sz val="13"/>
      <color rgb="FFFF0000"/>
      <name val="VNI-Times"/>
    </font>
    <font>
      <sz val="11"/>
      <color rgb="FFFF0000"/>
      <name val="Calibri"/>
      <charset val="163"/>
    </font>
    <font>
      <sz val="13"/>
      <color rgb="FFFF0000"/>
      <name val="VNI-Times"/>
    </font>
    <font>
      <sz val="13"/>
      <color rgb="FFFF0000"/>
      <name val="Cambria"/>
      <charset val="163"/>
    </font>
    <font>
      <sz val="13"/>
      <color rgb="FFFF0000"/>
      <name val="Times New Roman"/>
    </font>
    <font>
      <sz val="13"/>
      <color rgb="FF000000"/>
      <name val="Cambria"/>
      <charset val="163"/>
    </font>
    <font>
      <sz val="14"/>
      <color rgb="FF000000"/>
      <name val="Cambria"/>
      <charset val="163"/>
    </font>
    <font>
      <sz val="14"/>
      <color rgb="FF000000"/>
      <name val="Calibri"/>
      <charset val="163"/>
    </font>
    <font>
      <b/>
      <sz val="13"/>
      <name val="Cambria"/>
      <charset val="163"/>
    </font>
    <font>
      <b/>
      <sz val="13"/>
      <color rgb="FFFF0000"/>
      <name val="Cambria"/>
      <charset val="163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3"/>
      <color rgb="FF000000"/>
      <name val="Cambria"/>
      <family val="1"/>
      <charset val="163"/>
    </font>
    <font>
      <sz val="14"/>
      <color rgb="FF000000"/>
      <name val="Cambria"/>
      <family val="1"/>
      <charset val="163"/>
    </font>
    <font>
      <b/>
      <sz val="13"/>
      <color rgb="FF000000"/>
      <name val="Cambria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2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2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/>
    <xf numFmtId="0" fontId="8" fillId="0" borderId="3" xfId="0" applyFont="1" applyFill="1" applyBorder="1" applyAlignment="1"/>
    <xf numFmtId="2" fontId="8" fillId="0" borderId="3" xfId="0" applyNumberFormat="1" applyFont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/>
    <xf numFmtId="2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/>
    <xf numFmtId="2" fontId="5" fillId="5" borderId="3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2" borderId="2" xfId="0" applyFont="1" applyFill="1" applyBorder="1" applyAlignment="1"/>
    <xf numFmtId="49" fontId="14" fillId="2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/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/>
    <xf numFmtId="2" fontId="11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/>
    <xf numFmtId="2" fontId="9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/>
    <xf numFmtId="2" fontId="9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2" fontId="4" fillId="5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1" fillId="0" borderId="3" xfId="0" applyFont="1" applyBorder="1">
      <alignment vertical="center"/>
    </xf>
    <xf numFmtId="2" fontId="1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/>
    <xf numFmtId="2" fontId="4" fillId="0" borderId="4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3" xfId="0" applyFont="1" applyBorder="1" applyAlignment="1">
      <alignment horizontal="left" vertical="center"/>
    </xf>
    <xf numFmtId="2" fontId="14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/>
    <xf numFmtId="0" fontId="20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Normal="100" workbookViewId="0">
      <selection activeCell="A3" sqref="A3"/>
    </sheetView>
  </sheetViews>
  <sheetFormatPr defaultColWidth="9" defaultRowHeight="15"/>
  <cols>
    <col min="1" max="1" width="29.85546875" customWidth="1"/>
    <col min="2" max="2" width="8.7109375" customWidth="1"/>
    <col min="3" max="3" width="8.140625" customWidth="1"/>
    <col min="4" max="4" width="8.5703125" customWidth="1"/>
    <col min="5" max="5" width="9.7109375" customWidth="1"/>
    <col min="6" max="6" width="11.5703125" customWidth="1"/>
    <col min="7" max="7" width="9.140625" customWidth="1"/>
    <col min="8" max="8" width="10.140625" customWidth="1"/>
    <col min="9" max="10" width="10.140625" style="1" customWidth="1"/>
    <col min="11" max="11" width="9.140625" style="1" customWidth="1"/>
    <col min="12" max="12" width="9.28515625" customWidth="1"/>
    <col min="13" max="13" width="14.42578125" customWidth="1"/>
    <col min="14" max="256" width="10" customWidth="1"/>
  </cols>
  <sheetData>
    <row r="1" spans="1:13" ht="15" customHeight="1">
      <c r="A1" s="73" t="s">
        <v>80</v>
      </c>
      <c r="B1" s="71"/>
      <c r="C1" s="71"/>
      <c r="D1" s="71"/>
      <c r="E1" s="71"/>
      <c r="F1" s="71"/>
      <c r="G1" s="71"/>
      <c r="H1" s="71"/>
      <c r="I1" s="71"/>
      <c r="J1" s="71"/>
      <c r="K1" s="2"/>
    </row>
    <row r="2" spans="1:13" ht="33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3"/>
    </row>
    <row r="3" spans="1:13" ht="19.5">
      <c r="A3" s="4" t="s">
        <v>33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61</v>
      </c>
      <c r="J3" s="5" t="s">
        <v>62</v>
      </c>
      <c r="K3" s="5" t="s">
        <v>63</v>
      </c>
      <c r="L3" s="5" t="s">
        <v>64</v>
      </c>
      <c r="M3" s="5" t="s">
        <v>65</v>
      </c>
    </row>
    <row r="4" spans="1:13" ht="18">
      <c r="A4" s="6" t="s">
        <v>8</v>
      </c>
      <c r="B4" s="7">
        <v>30</v>
      </c>
      <c r="C4" s="7">
        <v>28</v>
      </c>
      <c r="D4" s="7">
        <v>17</v>
      </c>
      <c r="E4" s="7">
        <v>31</v>
      </c>
      <c r="F4" s="7">
        <v>16</v>
      </c>
      <c r="G4" s="7">
        <v>17</v>
      </c>
      <c r="H4" s="7">
        <v>13</v>
      </c>
      <c r="I4" s="7">
        <v>14</v>
      </c>
      <c r="J4" s="7">
        <v>15</v>
      </c>
      <c r="K4" s="7">
        <v>20</v>
      </c>
      <c r="L4" s="7">
        <v>17</v>
      </c>
      <c r="M4" s="7">
        <v>18</v>
      </c>
    </row>
    <row r="5" spans="1:13" ht="18">
      <c r="A5" s="8" t="s">
        <v>41</v>
      </c>
      <c r="B5" s="7">
        <v>1</v>
      </c>
      <c r="C5" s="7">
        <v>3</v>
      </c>
      <c r="D5" s="7">
        <v>10</v>
      </c>
      <c r="E5" s="7">
        <v>1</v>
      </c>
      <c r="F5" s="7">
        <v>4</v>
      </c>
      <c r="G5" s="7">
        <v>4</v>
      </c>
      <c r="H5" s="7">
        <v>10</v>
      </c>
      <c r="I5" s="7">
        <v>2</v>
      </c>
      <c r="J5" s="7">
        <v>4</v>
      </c>
      <c r="K5" s="7">
        <v>4</v>
      </c>
      <c r="L5" s="7">
        <v>4</v>
      </c>
      <c r="M5" s="7">
        <v>4</v>
      </c>
    </row>
    <row r="6" spans="1:13" ht="18">
      <c r="A6" s="8" t="s">
        <v>42</v>
      </c>
      <c r="B6" s="7"/>
      <c r="C6" s="7">
        <v>1</v>
      </c>
      <c r="D6" s="7">
        <v>2</v>
      </c>
      <c r="E6" s="7">
        <v>3</v>
      </c>
      <c r="F6" s="7">
        <v>2</v>
      </c>
      <c r="G6" s="7">
        <v>3</v>
      </c>
      <c r="H6" s="7">
        <v>2</v>
      </c>
      <c r="I6" s="7">
        <v>8</v>
      </c>
      <c r="J6" s="7"/>
      <c r="K6" s="7"/>
      <c r="L6" s="7">
        <v>1</v>
      </c>
      <c r="M6" s="7">
        <v>1</v>
      </c>
    </row>
    <row r="7" spans="1:13" ht="19.5">
      <c r="A7" s="8" t="s">
        <v>43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9.5">
      <c r="A8" s="8" t="s">
        <v>12</v>
      </c>
      <c r="B8" s="9"/>
      <c r="C8" s="10"/>
      <c r="D8" s="9"/>
      <c r="E8" s="11"/>
      <c r="F8" s="9"/>
      <c r="G8" s="9"/>
      <c r="H8" s="11"/>
      <c r="I8" s="11">
        <v>1</v>
      </c>
      <c r="J8" s="11">
        <v>4</v>
      </c>
      <c r="K8" s="11"/>
      <c r="L8" s="11"/>
      <c r="M8" s="11"/>
    </row>
    <row r="9" spans="1:13" ht="18">
      <c r="A9" s="8" t="s">
        <v>13</v>
      </c>
      <c r="B9" s="7"/>
      <c r="C9" s="7"/>
      <c r="D9" s="7"/>
      <c r="E9" s="12"/>
      <c r="F9" s="7"/>
      <c r="G9" s="7"/>
      <c r="H9" s="12"/>
      <c r="I9" s="12"/>
      <c r="J9" s="12"/>
      <c r="K9" s="12"/>
      <c r="L9" s="12"/>
      <c r="M9" s="12"/>
    </row>
    <row r="10" spans="1:13" ht="18">
      <c r="A10" s="13" t="s">
        <v>44</v>
      </c>
      <c r="B10" s="14">
        <f>((B4*10+B5*9+B6*8+B7*7+B8*5)/SUM(B4:B8))*10</f>
        <v>99.677419354838705</v>
      </c>
      <c r="C10" s="14">
        <f t="shared" ref="C10:M10" si="0">((C4*10+C5*9+C6*8+C7*7+C8*5)/SUM(C4:C8))*10</f>
        <v>98.4375</v>
      </c>
      <c r="D10" s="14">
        <f t="shared" si="0"/>
        <v>95.172413793103459</v>
      </c>
      <c r="E10" s="14">
        <f t="shared" si="0"/>
        <v>98</v>
      </c>
      <c r="F10" s="14">
        <f t="shared" si="0"/>
        <v>96.363636363636374</v>
      </c>
      <c r="G10" s="14">
        <f t="shared" si="0"/>
        <v>95.833333333333343</v>
      </c>
      <c r="H10" s="14">
        <f t="shared" si="0"/>
        <v>94.399999999999991</v>
      </c>
      <c r="I10" s="14">
        <f t="shared" si="0"/>
        <v>90.8</v>
      </c>
      <c r="J10" s="14">
        <f t="shared" si="0"/>
        <v>89.565217391304358</v>
      </c>
      <c r="K10" s="14">
        <f t="shared" si="0"/>
        <v>98.333333333333343</v>
      </c>
      <c r="L10" s="14">
        <f t="shared" si="0"/>
        <v>97.272727272727266</v>
      </c>
      <c r="M10" s="14">
        <f t="shared" si="0"/>
        <v>97.391304347826093</v>
      </c>
    </row>
    <row r="11" spans="1:13" s="16" customFormat="1" ht="18">
      <c r="A11" s="17" t="s">
        <v>45</v>
      </c>
      <c r="B11" s="18"/>
      <c r="C11" s="18"/>
      <c r="D11" s="18"/>
      <c r="E11" s="18">
        <v>3</v>
      </c>
      <c r="F11" s="19"/>
      <c r="G11" s="19">
        <v>1</v>
      </c>
      <c r="H11" s="18">
        <v>1</v>
      </c>
      <c r="I11" s="18"/>
      <c r="J11" s="18">
        <v>2</v>
      </c>
      <c r="K11" s="18"/>
      <c r="L11" s="18">
        <v>1</v>
      </c>
      <c r="M11" s="18">
        <v>3</v>
      </c>
    </row>
    <row r="12" spans="1:13" s="16" customFormat="1" ht="18">
      <c r="A12" s="20" t="s">
        <v>46</v>
      </c>
      <c r="B12" s="18"/>
      <c r="C12" s="18"/>
      <c r="D12" s="18"/>
      <c r="E12" s="18"/>
      <c r="F12" s="18"/>
      <c r="G12" s="18"/>
      <c r="H12" s="18">
        <v>4</v>
      </c>
      <c r="I12" s="18">
        <v>4</v>
      </c>
      <c r="J12" s="18"/>
      <c r="K12" s="18"/>
      <c r="L12" s="18"/>
      <c r="M12" s="18">
        <v>8</v>
      </c>
    </row>
    <row r="13" spans="1:13" s="16" customFormat="1" ht="18">
      <c r="A13" s="20" t="s">
        <v>52</v>
      </c>
      <c r="B13" s="18">
        <v>2</v>
      </c>
      <c r="C13" s="18"/>
      <c r="D13" s="18">
        <v>9.5</v>
      </c>
      <c r="E13" s="18">
        <v>5</v>
      </c>
      <c r="F13" s="21">
        <v>6.5</v>
      </c>
      <c r="G13" s="18">
        <v>2</v>
      </c>
      <c r="H13" s="18">
        <v>10.5</v>
      </c>
      <c r="I13" s="18">
        <v>10.5</v>
      </c>
      <c r="J13" s="18">
        <v>2</v>
      </c>
      <c r="K13" s="18">
        <v>1.5</v>
      </c>
      <c r="L13" s="18">
        <v>10</v>
      </c>
      <c r="M13" s="18"/>
    </row>
    <row r="14" spans="1:13" s="16" customFormat="1" ht="18">
      <c r="A14" s="22" t="s">
        <v>18</v>
      </c>
      <c r="B14" s="18"/>
      <c r="C14" s="18"/>
      <c r="D14" s="18"/>
      <c r="E14" s="18">
        <v>1</v>
      </c>
      <c r="F14" s="18"/>
      <c r="G14" s="18"/>
      <c r="H14" s="18">
        <v>2</v>
      </c>
      <c r="I14" s="18"/>
      <c r="J14" s="18"/>
      <c r="K14" s="18">
        <v>1</v>
      </c>
      <c r="L14" s="18"/>
      <c r="M14" s="18"/>
    </row>
    <row r="15" spans="1:13" ht="18">
      <c r="A15" s="13" t="s">
        <v>19</v>
      </c>
      <c r="B15" s="23">
        <f>SUM(B11:B14)</f>
        <v>2</v>
      </c>
      <c r="C15" s="23">
        <f>SUM(C11:C14)</f>
        <v>0</v>
      </c>
      <c r="D15" s="23">
        <f>SUM(D11:D14)</f>
        <v>9.5</v>
      </c>
      <c r="E15" s="23">
        <f>SUM(E11:E14)+B13+B12</f>
        <v>11</v>
      </c>
      <c r="F15" s="23">
        <f t="shared" ref="F15:K15" si="1">SUM(F11:F14)</f>
        <v>6.5</v>
      </c>
      <c r="G15" s="23">
        <f t="shared" si="1"/>
        <v>3</v>
      </c>
      <c r="H15" s="23">
        <f t="shared" si="1"/>
        <v>17.5</v>
      </c>
      <c r="I15" s="23">
        <f t="shared" si="1"/>
        <v>14.5</v>
      </c>
      <c r="J15" s="23">
        <f t="shared" si="1"/>
        <v>4</v>
      </c>
      <c r="K15" s="23">
        <f t="shared" si="1"/>
        <v>2.5</v>
      </c>
      <c r="L15" s="23">
        <f t="shared" ref="L15:M15" si="2">SUM(L11:L14)</f>
        <v>11</v>
      </c>
      <c r="M15" s="23">
        <f t="shared" si="2"/>
        <v>11</v>
      </c>
    </row>
    <row r="16" spans="1:13" ht="24.75" customHeight="1">
      <c r="A16" s="13" t="s">
        <v>47</v>
      </c>
      <c r="B16" s="24">
        <v>0.5</v>
      </c>
      <c r="C16" s="24"/>
      <c r="D16" s="24">
        <v>0.5</v>
      </c>
      <c r="E16" s="24">
        <v>-4</v>
      </c>
      <c r="F16" s="24">
        <v>-1</v>
      </c>
      <c r="G16" s="24">
        <v>-4</v>
      </c>
      <c r="H16" s="24"/>
      <c r="I16" s="24">
        <v>-4</v>
      </c>
      <c r="J16" s="24"/>
      <c r="K16" s="24"/>
      <c r="L16" s="24">
        <v>-4</v>
      </c>
      <c r="M16" s="24">
        <v>2.5</v>
      </c>
    </row>
    <row r="17" spans="1:13" s="1" customFormat="1" ht="24.75" customHeight="1">
      <c r="A17" s="13" t="s">
        <v>66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23.25" customHeight="1">
      <c r="A18" s="8" t="s">
        <v>48</v>
      </c>
      <c r="B18" s="14">
        <f>B10-B15+B16+B17</f>
        <v>98.177419354838705</v>
      </c>
      <c r="C18" s="14">
        <f t="shared" ref="C18:M18" si="3">C10-C15+C16+C17</f>
        <v>98.4375</v>
      </c>
      <c r="D18" s="14">
        <f t="shared" si="3"/>
        <v>86.172413793103459</v>
      </c>
      <c r="E18" s="15">
        <f t="shared" si="3"/>
        <v>83</v>
      </c>
      <c r="F18" s="14">
        <f t="shared" si="3"/>
        <v>88.863636363636374</v>
      </c>
      <c r="G18" s="14">
        <f t="shared" si="3"/>
        <v>88.833333333333343</v>
      </c>
      <c r="H18" s="14">
        <f t="shared" si="3"/>
        <v>76.899999999999991</v>
      </c>
      <c r="I18" s="14">
        <f t="shared" si="3"/>
        <v>72.3</v>
      </c>
      <c r="J18" s="15">
        <f>J10-J15+J16+J17</f>
        <v>85.565217391304358</v>
      </c>
      <c r="K18" s="14">
        <f t="shared" si="3"/>
        <v>95.833333333333343</v>
      </c>
      <c r="L18" s="14">
        <f t="shared" si="3"/>
        <v>82.272727272727266</v>
      </c>
      <c r="M18" s="15">
        <f t="shared" si="3"/>
        <v>88.891304347826093</v>
      </c>
    </row>
    <row r="19" spans="1:13" ht="39">
      <c r="A19" s="25" t="s">
        <v>49</v>
      </c>
      <c r="B19" s="26" t="str">
        <f>IF(B18&gt;=90,"ĐẠT","KHONG ĐẠT")</f>
        <v>ĐẠT</v>
      </c>
      <c r="C19" s="26" t="str">
        <f t="shared" ref="C19:K19" si="4">IF(C18&gt;=90,"ĐẠT","KHONG ĐẠT")</f>
        <v>ĐẠT</v>
      </c>
      <c r="D19" s="27" t="str">
        <f t="shared" si="4"/>
        <v>KHONG ĐẠT</v>
      </c>
      <c r="E19" s="27" t="str">
        <f t="shared" si="4"/>
        <v>KHONG ĐẠT</v>
      </c>
      <c r="F19" s="27" t="str">
        <f t="shared" si="4"/>
        <v>KHONG ĐẠT</v>
      </c>
      <c r="G19" s="27" t="str">
        <f t="shared" si="4"/>
        <v>KHONG ĐẠT</v>
      </c>
      <c r="H19" s="27" t="str">
        <f t="shared" si="4"/>
        <v>KHONG ĐẠT</v>
      </c>
      <c r="I19" s="27" t="str">
        <f t="shared" si="4"/>
        <v>KHONG ĐẠT</v>
      </c>
      <c r="J19" s="27" t="str">
        <f t="shared" si="4"/>
        <v>KHONG ĐẠT</v>
      </c>
      <c r="K19" s="26" t="str">
        <f t="shared" si="4"/>
        <v>ĐẠT</v>
      </c>
      <c r="L19" s="27" t="str">
        <f t="shared" ref="L19:M19" si="5">IF(L18&gt;=90,"ĐẠT","KHONG ĐẠT")</f>
        <v>KHONG ĐẠT</v>
      </c>
      <c r="M19" s="27" t="str">
        <f t="shared" si="5"/>
        <v>KHONG ĐẠT</v>
      </c>
    </row>
    <row r="20" spans="1:13" ht="18">
      <c r="A20" s="8" t="s">
        <v>50</v>
      </c>
      <c r="B20" s="28">
        <f t="shared" ref="B20:K20" si="6">RANK(B18,$B$18:$M$18,0)</f>
        <v>2</v>
      </c>
      <c r="C20" s="28">
        <f t="shared" si="6"/>
        <v>1</v>
      </c>
      <c r="D20" s="28">
        <f t="shared" si="6"/>
        <v>7</v>
      </c>
      <c r="E20" s="28">
        <f t="shared" si="6"/>
        <v>9</v>
      </c>
      <c r="F20" s="28">
        <f t="shared" si="6"/>
        <v>5</v>
      </c>
      <c r="G20" s="28">
        <f t="shared" si="6"/>
        <v>6</v>
      </c>
      <c r="H20" s="28">
        <f t="shared" si="6"/>
        <v>11</v>
      </c>
      <c r="I20" s="28">
        <f t="shared" si="6"/>
        <v>12</v>
      </c>
      <c r="J20" s="28">
        <f t="shared" si="6"/>
        <v>8</v>
      </c>
      <c r="K20" s="28">
        <f t="shared" si="6"/>
        <v>3</v>
      </c>
      <c r="L20" s="28">
        <f>RANK(L18,$B$18:$M$18,0)</f>
        <v>10</v>
      </c>
      <c r="M20" s="28">
        <f>RANK(M18,$B$18:$M$18,0)</f>
        <v>4</v>
      </c>
    </row>
    <row r="21" spans="1:13" ht="19.5">
      <c r="A21" s="8" t="s">
        <v>51</v>
      </c>
      <c r="B21" s="29"/>
      <c r="C21" s="29" t="s">
        <v>53</v>
      </c>
      <c r="D21" s="29"/>
      <c r="E21" s="29"/>
      <c r="F21" s="8"/>
      <c r="G21" s="30"/>
      <c r="H21" s="29"/>
      <c r="I21" s="29"/>
      <c r="J21" s="29"/>
      <c r="K21" s="29"/>
      <c r="L21" s="29"/>
      <c r="M21" s="29"/>
    </row>
    <row r="22" spans="1:13">
      <c r="A22" s="1"/>
      <c r="B22" s="1"/>
      <c r="C22" s="1"/>
      <c r="D22" s="1"/>
      <c r="E22" s="1"/>
      <c r="F22" s="1"/>
      <c r="G22" s="1"/>
      <c r="H22" s="1"/>
    </row>
    <row r="23" spans="1:13" ht="16.5">
      <c r="A23" s="1"/>
      <c r="B23" s="31"/>
      <c r="C23" s="1"/>
      <c r="D23" s="1"/>
      <c r="E23" s="1"/>
      <c r="F23" s="1"/>
      <c r="G23" s="1"/>
      <c r="H23" s="1"/>
    </row>
    <row r="24" spans="1:13" ht="18">
      <c r="B24" s="69" t="s">
        <v>70</v>
      </c>
      <c r="C24" s="32"/>
    </row>
    <row r="25" spans="1:13" ht="18.75">
      <c r="B25" s="69" t="s">
        <v>79</v>
      </c>
      <c r="C25" s="32"/>
      <c r="D25" s="1"/>
      <c r="E25" s="1"/>
      <c r="F25" s="32"/>
      <c r="G25" s="32"/>
      <c r="H25" s="33"/>
      <c r="I25" s="33"/>
      <c r="J25" s="33"/>
      <c r="K25" s="33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zoomScaleNormal="100" workbookViewId="0">
      <selection activeCell="D27" sqref="D27"/>
    </sheetView>
  </sheetViews>
  <sheetFormatPr defaultColWidth="9" defaultRowHeight="15"/>
  <cols>
    <col min="1" max="1" width="28.85546875" customWidth="1"/>
    <col min="2" max="2" width="10" customWidth="1"/>
    <col min="3" max="3" width="8.7109375" customWidth="1"/>
    <col min="4" max="4" width="9.5703125" customWidth="1"/>
    <col min="5" max="5" width="11.28515625" customWidth="1"/>
    <col min="6" max="6" width="9.42578125" customWidth="1"/>
    <col min="7" max="7" width="9.140625" customWidth="1"/>
    <col min="8" max="8" width="9.85546875" customWidth="1"/>
    <col min="9" max="9" width="11.5703125" customWidth="1"/>
    <col min="10" max="10" width="11" customWidth="1"/>
    <col min="11" max="256" width="10" customWidth="1"/>
  </cols>
  <sheetData>
    <row r="1" spans="1:10" ht="15" customHeight="1">
      <c r="A1" s="73" t="s">
        <v>76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0" customHeight="1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16.5">
      <c r="A3" s="34" t="s">
        <v>0</v>
      </c>
      <c r="B3" s="35" t="s">
        <v>25</v>
      </c>
      <c r="C3" s="35" t="s">
        <v>26</v>
      </c>
      <c r="D3" s="35" t="s">
        <v>27</v>
      </c>
      <c r="E3" s="35" t="s">
        <v>28</v>
      </c>
      <c r="F3" s="35" t="s">
        <v>29</v>
      </c>
      <c r="G3" s="35" t="s">
        <v>30</v>
      </c>
      <c r="H3" s="35" t="s">
        <v>31</v>
      </c>
      <c r="I3" s="35" t="s">
        <v>67</v>
      </c>
      <c r="J3" s="35" t="s">
        <v>68</v>
      </c>
    </row>
    <row r="4" spans="1:10" ht="16.5">
      <c r="A4" s="36" t="s">
        <v>8</v>
      </c>
      <c r="B4" s="37">
        <v>17</v>
      </c>
      <c r="C4" s="37">
        <v>19</v>
      </c>
      <c r="D4" s="37">
        <v>20</v>
      </c>
      <c r="E4" s="37">
        <v>16</v>
      </c>
      <c r="F4" s="37">
        <v>19</v>
      </c>
      <c r="G4" s="37">
        <v>20</v>
      </c>
      <c r="H4" s="37">
        <v>17</v>
      </c>
      <c r="I4" s="37">
        <v>23</v>
      </c>
      <c r="J4" s="37">
        <v>17</v>
      </c>
    </row>
    <row r="5" spans="1:10" ht="16.5">
      <c r="A5" s="36" t="s">
        <v>9</v>
      </c>
      <c r="B5" s="37">
        <v>4</v>
      </c>
      <c r="C5" s="37">
        <v>1</v>
      </c>
      <c r="D5" s="37">
        <v>1</v>
      </c>
      <c r="E5" s="37">
        <v>4</v>
      </c>
      <c r="F5" s="37">
        <v>5</v>
      </c>
      <c r="G5" s="37">
        <v>2</v>
      </c>
      <c r="H5" s="37">
        <v>6</v>
      </c>
      <c r="I5" s="37"/>
      <c r="J5" s="37">
        <v>3</v>
      </c>
    </row>
    <row r="6" spans="1:10" ht="16.5">
      <c r="A6" s="36" t="s">
        <v>10</v>
      </c>
      <c r="B6" s="38"/>
      <c r="C6" s="37">
        <v>1</v>
      </c>
      <c r="D6" s="37">
        <v>2</v>
      </c>
      <c r="E6" s="37"/>
      <c r="F6" s="37">
        <v>1</v>
      </c>
      <c r="G6" s="37"/>
      <c r="H6" s="37"/>
      <c r="I6" s="37"/>
      <c r="J6" s="37">
        <v>1</v>
      </c>
    </row>
    <row r="7" spans="1:10" ht="16.5">
      <c r="A7" s="36" t="s">
        <v>11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16.5">
      <c r="A8" s="36" t="s">
        <v>12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ht="16.5">
      <c r="A9" s="36" t="s">
        <v>13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ht="16.5">
      <c r="A10" s="40" t="s">
        <v>32</v>
      </c>
      <c r="B10" s="41">
        <f t="shared" ref="B10:H10" si="0">((B4*10+B5*9+B6*8+B7*7+B8*5)/SUM(B4:B8))*10</f>
        <v>98.095238095238102</v>
      </c>
      <c r="C10" s="41">
        <f t="shared" si="0"/>
        <v>98.571428571428584</v>
      </c>
      <c r="D10" s="41">
        <f t="shared" si="0"/>
        <v>97.826086956521735</v>
      </c>
      <c r="E10" s="41">
        <f t="shared" si="0"/>
        <v>98</v>
      </c>
      <c r="F10" s="41">
        <f t="shared" si="0"/>
        <v>97.2</v>
      </c>
      <c r="G10" s="41">
        <f t="shared" si="0"/>
        <v>99.090909090909079</v>
      </c>
      <c r="H10" s="41">
        <f t="shared" si="0"/>
        <v>97.391304347826093</v>
      </c>
      <c r="I10" s="41">
        <f t="shared" ref="I10:J10" si="1">((I4*10+I5*9+I6*8+I7*7+I8*5)/SUM(I4:I8))*10</f>
        <v>100</v>
      </c>
      <c r="J10" s="41">
        <f t="shared" si="1"/>
        <v>97.61904761904762</v>
      </c>
    </row>
    <row r="11" spans="1:10" s="16" customFormat="1" ht="16.5">
      <c r="A11" s="42" t="s">
        <v>15</v>
      </c>
      <c r="B11" s="21"/>
      <c r="C11" s="21"/>
      <c r="D11" s="21"/>
      <c r="E11" s="21">
        <v>2</v>
      </c>
      <c r="F11" s="43">
        <v>1</v>
      </c>
      <c r="G11" s="21">
        <v>1</v>
      </c>
      <c r="H11" s="43"/>
      <c r="I11" s="21">
        <v>1</v>
      </c>
      <c r="J11" s="43">
        <v>3</v>
      </c>
    </row>
    <row r="12" spans="1:10" s="16" customFormat="1" ht="16.5">
      <c r="A12" s="44" t="s">
        <v>16</v>
      </c>
      <c r="B12" s="21"/>
      <c r="C12" s="21"/>
      <c r="D12" s="21">
        <v>3</v>
      </c>
      <c r="E12" s="21"/>
      <c r="F12" s="21"/>
      <c r="G12" s="21">
        <v>12</v>
      </c>
      <c r="H12" s="21"/>
      <c r="I12" s="21"/>
      <c r="J12" s="21"/>
    </row>
    <row r="13" spans="1:10" s="16" customFormat="1" ht="16.5">
      <c r="A13" s="44" t="s">
        <v>17</v>
      </c>
      <c r="B13" s="45"/>
      <c r="C13" s="21">
        <v>1</v>
      </c>
      <c r="D13" s="21">
        <v>2</v>
      </c>
      <c r="E13" s="21">
        <v>2</v>
      </c>
      <c r="F13" s="21">
        <v>4.5</v>
      </c>
      <c r="G13" s="21">
        <v>1.5</v>
      </c>
      <c r="H13" s="21"/>
      <c r="I13" s="21">
        <v>1</v>
      </c>
      <c r="J13" s="21">
        <v>0.5</v>
      </c>
    </row>
    <row r="14" spans="1:10" s="16" customFormat="1" ht="16.5">
      <c r="A14" s="44" t="s">
        <v>18</v>
      </c>
      <c r="B14" s="45">
        <v>1</v>
      </c>
      <c r="C14" s="45">
        <v>1</v>
      </c>
      <c r="D14" s="45"/>
      <c r="E14" s="45">
        <v>1</v>
      </c>
      <c r="F14" s="45"/>
      <c r="G14" s="45"/>
      <c r="H14" s="45"/>
      <c r="I14" s="45"/>
      <c r="J14" s="45"/>
    </row>
    <row r="15" spans="1:10" ht="16.5">
      <c r="A15" s="46" t="s">
        <v>19</v>
      </c>
      <c r="B15" s="47">
        <f t="shared" ref="B15:H15" si="2">SUM(B11:B14)</f>
        <v>1</v>
      </c>
      <c r="C15" s="47">
        <f t="shared" si="2"/>
        <v>2</v>
      </c>
      <c r="D15" s="47">
        <f t="shared" si="2"/>
        <v>5</v>
      </c>
      <c r="E15" s="47">
        <f t="shared" si="2"/>
        <v>5</v>
      </c>
      <c r="F15" s="47">
        <f t="shared" si="2"/>
        <v>5.5</v>
      </c>
      <c r="G15" s="47">
        <f t="shared" si="2"/>
        <v>14.5</v>
      </c>
      <c r="H15" s="47">
        <f t="shared" si="2"/>
        <v>0</v>
      </c>
      <c r="I15" s="47">
        <f t="shared" ref="I15:J15" si="3">SUM(I11:I14)</f>
        <v>2</v>
      </c>
      <c r="J15" s="47">
        <f t="shared" si="3"/>
        <v>3.5</v>
      </c>
    </row>
    <row r="16" spans="1:10" ht="20.25" customHeight="1">
      <c r="A16" s="46" t="s">
        <v>20</v>
      </c>
      <c r="B16" s="48">
        <v>-1</v>
      </c>
      <c r="C16" s="48">
        <v>0.5</v>
      </c>
      <c r="D16" s="48">
        <v>-4</v>
      </c>
      <c r="E16" s="48">
        <v>-4</v>
      </c>
      <c r="F16" s="48">
        <v>4</v>
      </c>
      <c r="G16" s="48">
        <v>-1</v>
      </c>
      <c r="H16" s="49">
        <v>2</v>
      </c>
      <c r="I16" s="48">
        <v>2.5</v>
      </c>
      <c r="J16" s="49">
        <v>2</v>
      </c>
    </row>
    <row r="17" spans="1:10" s="1" customFormat="1" ht="20.25" customHeight="1">
      <c r="A17" s="46" t="s">
        <v>66</v>
      </c>
      <c r="B17" s="48"/>
      <c r="C17" s="48"/>
      <c r="D17" s="48"/>
      <c r="E17" s="48"/>
      <c r="F17" s="48"/>
      <c r="G17" s="48"/>
      <c r="H17" s="49"/>
      <c r="I17" s="48"/>
      <c r="J17" s="49"/>
    </row>
    <row r="18" spans="1:10" ht="18.75" customHeight="1">
      <c r="A18" s="6" t="s">
        <v>21</v>
      </c>
      <c r="B18" s="48">
        <f>B10-B15+B16+B17</f>
        <v>96.095238095238102</v>
      </c>
      <c r="C18" s="48">
        <f t="shared" ref="C18:J18" si="4">C10-C15+C16+C17</f>
        <v>97.071428571428584</v>
      </c>
      <c r="D18" s="48">
        <f t="shared" si="4"/>
        <v>88.826086956521735</v>
      </c>
      <c r="E18" s="48">
        <f t="shared" si="4"/>
        <v>89</v>
      </c>
      <c r="F18" s="48">
        <f t="shared" si="4"/>
        <v>95.7</v>
      </c>
      <c r="G18" s="48">
        <f t="shared" si="4"/>
        <v>83.590909090909079</v>
      </c>
      <c r="H18" s="48">
        <f t="shared" si="4"/>
        <v>99.391304347826093</v>
      </c>
      <c r="I18" s="48">
        <f t="shared" si="4"/>
        <v>100.5</v>
      </c>
      <c r="J18" s="48">
        <f t="shared" si="4"/>
        <v>96.11904761904762</v>
      </c>
    </row>
    <row r="19" spans="1:10" ht="38.25" customHeight="1">
      <c r="A19" s="50" t="s">
        <v>22</v>
      </c>
      <c r="B19" s="51" t="str">
        <f>IF(B18&gt;=90,"ĐẠT","KHONG ĐẠT")</f>
        <v>ĐẠT</v>
      </c>
      <c r="C19" s="67" t="str">
        <f t="shared" ref="C19:J19" si="5">IF(C18&gt;=90,"ĐẠT","KHONG ĐẠT")</f>
        <v>ĐẠT</v>
      </c>
      <c r="D19" s="74" t="str">
        <f t="shared" si="5"/>
        <v>KHONG ĐẠT</v>
      </c>
      <c r="E19" s="74" t="str">
        <f t="shared" si="5"/>
        <v>KHONG ĐẠT</v>
      </c>
      <c r="F19" s="52" t="str">
        <f>IF(F18&gt;=90,"ĐẠT","KHONG ĐẠT")</f>
        <v>ĐẠT</v>
      </c>
      <c r="G19" s="74" t="str">
        <f t="shared" si="5"/>
        <v>KHONG ĐẠT</v>
      </c>
      <c r="H19" s="51" t="str">
        <f t="shared" si="5"/>
        <v>ĐẠT</v>
      </c>
      <c r="I19" s="51" t="str">
        <f t="shared" si="5"/>
        <v>ĐẠT</v>
      </c>
      <c r="J19" s="67" t="str">
        <f t="shared" si="5"/>
        <v>ĐẠT</v>
      </c>
    </row>
    <row r="20" spans="1:10" ht="16.5">
      <c r="A20" s="36" t="s">
        <v>23</v>
      </c>
      <c r="B20" s="53">
        <f>RANK(B18,$B$18:$J$18,0)</f>
        <v>5</v>
      </c>
      <c r="C20" s="53">
        <f t="shared" ref="C20:J20" si="6">RANK(C18,$B$18:$J$18,0)</f>
        <v>3</v>
      </c>
      <c r="D20" s="53">
        <f t="shared" si="6"/>
        <v>8</v>
      </c>
      <c r="E20" s="53">
        <f t="shared" si="6"/>
        <v>7</v>
      </c>
      <c r="F20" s="53">
        <f t="shared" si="6"/>
        <v>6</v>
      </c>
      <c r="G20" s="53">
        <f t="shared" si="6"/>
        <v>9</v>
      </c>
      <c r="H20" s="53">
        <f t="shared" si="6"/>
        <v>2</v>
      </c>
      <c r="I20" s="53">
        <f t="shared" si="6"/>
        <v>1</v>
      </c>
      <c r="J20" s="53">
        <f t="shared" si="6"/>
        <v>4</v>
      </c>
    </row>
    <row r="21" spans="1:10" ht="16.5">
      <c r="A21" s="36" t="s">
        <v>24</v>
      </c>
      <c r="B21" s="54"/>
      <c r="C21" s="37"/>
      <c r="D21" s="68"/>
      <c r="E21" s="55"/>
      <c r="F21" s="37"/>
      <c r="G21" s="37"/>
      <c r="H21" s="68"/>
      <c r="I21" s="68" t="s">
        <v>53</v>
      </c>
      <c r="J21" s="37"/>
    </row>
    <row r="22" spans="1:10">
      <c r="A22" s="1"/>
      <c r="B22" s="1"/>
      <c r="C22" s="1"/>
      <c r="D22" s="1"/>
      <c r="E22" s="1"/>
      <c r="F22" s="1"/>
      <c r="G22" s="1"/>
      <c r="H22" s="1"/>
    </row>
    <row r="23" spans="1:10" ht="18">
      <c r="A23" s="1"/>
      <c r="B23" s="69" t="s">
        <v>77</v>
      </c>
      <c r="C23" s="32"/>
      <c r="D23" s="1"/>
      <c r="E23" s="1"/>
      <c r="F23" s="1"/>
      <c r="G23" s="1"/>
      <c r="H23" s="1"/>
    </row>
    <row r="25" spans="1:10" ht="18">
      <c r="B25" s="69" t="s">
        <v>78</v>
      </c>
      <c r="C25" s="32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zoomScaleNormal="100" workbookViewId="0"/>
  </sheetViews>
  <sheetFormatPr defaultColWidth="9" defaultRowHeight="15"/>
  <cols>
    <col min="1" max="1" width="28.7109375" customWidth="1"/>
    <col min="2" max="2" width="11.5703125" customWidth="1"/>
    <col min="3" max="3" width="8.140625" customWidth="1"/>
    <col min="4" max="4" width="10.7109375" customWidth="1"/>
    <col min="5" max="5" width="11" customWidth="1"/>
    <col min="6" max="6" width="10.28515625" customWidth="1"/>
    <col min="7" max="7" width="10.5703125" customWidth="1"/>
    <col min="8" max="8" width="13.5703125" customWidth="1"/>
    <col min="9" max="9" width="8.28515625" customWidth="1"/>
    <col min="10" max="256" width="10" customWidth="1"/>
  </cols>
  <sheetData>
    <row r="1" spans="1:9" ht="45" customHeight="1">
      <c r="A1" s="75" t="s">
        <v>74</v>
      </c>
      <c r="B1" s="56"/>
      <c r="C1" s="56"/>
      <c r="D1" s="56"/>
      <c r="E1" s="56"/>
      <c r="F1" s="56"/>
      <c r="G1" s="56"/>
      <c r="H1" s="56"/>
      <c r="I1" s="56"/>
    </row>
    <row r="2" spans="1:9" ht="21.75" customHeight="1">
      <c r="A2" s="34" t="s">
        <v>0</v>
      </c>
      <c r="B2" s="35" t="s">
        <v>54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59</v>
      </c>
      <c r="H2" s="35" t="s">
        <v>60</v>
      </c>
      <c r="I2" s="35"/>
    </row>
    <row r="3" spans="1:9" ht="16.5">
      <c r="A3" s="36" t="s">
        <v>8</v>
      </c>
      <c r="B3" s="37">
        <v>13</v>
      </c>
      <c r="C3" s="37">
        <v>22</v>
      </c>
      <c r="D3" s="57">
        <v>13</v>
      </c>
      <c r="E3" s="37">
        <v>10</v>
      </c>
      <c r="F3" s="57">
        <v>8</v>
      </c>
      <c r="G3" s="57">
        <v>13</v>
      </c>
      <c r="H3" s="37">
        <v>18</v>
      </c>
      <c r="I3" s="37"/>
    </row>
    <row r="4" spans="1:9" ht="16.5">
      <c r="A4" s="36" t="s">
        <v>9</v>
      </c>
      <c r="B4" s="37">
        <v>6</v>
      </c>
      <c r="C4" s="37"/>
      <c r="D4" s="37">
        <v>6</v>
      </c>
      <c r="E4" s="37">
        <v>11</v>
      </c>
      <c r="F4" s="37">
        <v>10</v>
      </c>
      <c r="G4" s="37">
        <v>9</v>
      </c>
      <c r="H4" s="37">
        <v>3</v>
      </c>
      <c r="I4" s="37"/>
    </row>
    <row r="5" spans="1:9" ht="16.5">
      <c r="A5" s="36" t="s">
        <v>10</v>
      </c>
      <c r="B5" s="37">
        <v>1</v>
      </c>
      <c r="C5" s="37"/>
      <c r="D5" s="37">
        <v>4</v>
      </c>
      <c r="E5" s="37">
        <v>2</v>
      </c>
      <c r="F5" s="37">
        <v>3</v>
      </c>
      <c r="G5" s="37"/>
      <c r="H5" s="37">
        <v>1</v>
      </c>
      <c r="I5" s="37"/>
    </row>
    <row r="6" spans="1:9" ht="16.5">
      <c r="A6" s="36" t="s">
        <v>11</v>
      </c>
      <c r="B6" s="37"/>
      <c r="C6" s="37"/>
      <c r="D6" s="37"/>
      <c r="E6" s="37"/>
      <c r="F6" s="37"/>
      <c r="G6" s="37"/>
      <c r="H6" s="37"/>
      <c r="I6" s="37"/>
    </row>
    <row r="7" spans="1:9" ht="16.5">
      <c r="A7" s="36" t="s">
        <v>12</v>
      </c>
      <c r="B7" s="39"/>
      <c r="C7" s="39"/>
      <c r="D7" s="39"/>
      <c r="E7" s="58"/>
      <c r="F7" s="39"/>
      <c r="G7" s="39"/>
      <c r="H7" s="58">
        <v>1</v>
      </c>
      <c r="I7" s="39"/>
    </row>
    <row r="8" spans="1:9" ht="16.5">
      <c r="A8" s="36" t="s">
        <v>13</v>
      </c>
      <c r="B8" s="37"/>
      <c r="C8" s="37"/>
      <c r="D8" s="37"/>
      <c r="E8" s="38"/>
      <c r="F8" s="37"/>
      <c r="G8" s="37"/>
      <c r="H8" s="38"/>
      <c r="I8" s="37"/>
    </row>
    <row r="9" spans="1:9" ht="16.5">
      <c r="A9" s="40" t="s">
        <v>14</v>
      </c>
      <c r="B9" s="59">
        <f>((B3*10+B4*9+B5*8+B6*7+B7*5)/SUM(B3:B7))*10</f>
        <v>96</v>
      </c>
      <c r="C9" s="59">
        <f>((C3*10+C4*9+C5*8+C6*7+C7*5)/SUM(C3:C7))*10</f>
        <v>100</v>
      </c>
      <c r="D9" s="41">
        <f t="shared" ref="D9:I9" si="0">((D3*10+D4*9+D5*8+D6*7+D7*5)/SUM(D3:D7))*10</f>
        <v>93.913043478260875</v>
      </c>
      <c r="E9" s="59">
        <f t="shared" si="0"/>
        <v>93.478260869565219</v>
      </c>
      <c r="F9" s="41">
        <f t="shared" si="0"/>
        <v>92.38095238095238</v>
      </c>
      <c r="G9" s="41">
        <f t="shared" si="0"/>
        <v>95.909090909090921</v>
      </c>
      <c r="H9" s="59">
        <f t="shared" si="0"/>
        <v>95.65217391304347</v>
      </c>
      <c r="I9" s="41" t="e">
        <f t="shared" si="0"/>
        <v>#DIV/0!</v>
      </c>
    </row>
    <row r="10" spans="1:9" s="16" customFormat="1" ht="16.5">
      <c r="A10" s="42" t="s">
        <v>15</v>
      </c>
      <c r="B10" s="21">
        <v>2</v>
      </c>
      <c r="C10" s="21">
        <v>0.5</v>
      </c>
      <c r="D10" s="21">
        <v>7</v>
      </c>
      <c r="E10" s="21">
        <v>2.5</v>
      </c>
      <c r="F10" s="21">
        <v>0.5</v>
      </c>
      <c r="G10" s="21">
        <v>2.5</v>
      </c>
      <c r="H10" s="21">
        <v>2.5</v>
      </c>
      <c r="I10" s="21"/>
    </row>
    <row r="11" spans="1:9" s="16" customFormat="1" ht="16.5">
      <c r="A11" s="44" t="s">
        <v>16</v>
      </c>
      <c r="B11" s="21">
        <v>2</v>
      </c>
      <c r="C11" s="21"/>
      <c r="D11" s="21">
        <v>2</v>
      </c>
      <c r="E11" s="21">
        <v>2</v>
      </c>
      <c r="F11" s="21">
        <v>3</v>
      </c>
      <c r="G11" s="21">
        <v>5</v>
      </c>
      <c r="H11" s="21"/>
      <c r="I11" s="21"/>
    </row>
    <row r="12" spans="1:9" s="16" customFormat="1" ht="16.5">
      <c r="A12" s="44" t="s">
        <v>17</v>
      </c>
      <c r="B12" s="43">
        <v>1.5</v>
      </c>
      <c r="C12" s="43"/>
      <c r="D12" s="43">
        <v>4</v>
      </c>
      <c r="E12" s="43"/>
      <c r="F12" s="43"/>
      <c r="G12" s="43">
        <v>1.5</v>
      </c>
      <c r="H12" s="43"/>
      <c r="I12" s="43"/>
    </row>
    <row r="13" spans="1:9" s="16" customFormat="1" ht="16.5">
      <c r="A13" s="44" t="s">
        <v>18</v>
      </c>
      <c r="B13" s="43"/>
      <c r="C13" s="43"/>
      <c r="D13" s="43"/>
      <c r="E13" s="43">
        <v>3</v>
      </c>
      <c r="F13" s="43">
        <v>1</v>
      </c>
      <c r="G13" s="43">
        <v>2</v>
      </c>
      <c r="H13" s="43">
        <v>1</v>
      </c>
      <c r="I13" s="43"/>
    </row>
    <row r="14" spans="1:9" ht="16.5">
      <c r="A14" s="60" t="s">
        <v>19</v>
      </c>
      <c r="B14" s="47">
        <f t="shared" ref="B14:H14" si="1">SUM(B10:B13)</f>
        <v>5.5</v>
      </c>
      <c r="C14" s="47">
        <f t="shared" si="1"/>
        <v>0.5</v>
      </c>
      <c r="D14" s="47">
        <f t="shared" si="1"/>
        <v>13</v>
      </c>
      <c r="E14" s="47">
        <f t="shared" si="1"/>
        <v>7.5</v>
      </c>
      <c r="F14" s="47">
        <f t="shared" si="1"/>
        <v>4.5</v>
      </c>
      <c r="G14" s="47">
        <f t="shared" si="1"/>
        <v>11</v>
      </c>
      <c r="H14" s="47">
        <f t="shared" si="1"/>
        <v>3.5</v>
      </c>
      <c r="I14" s="47"/>
    </row>
    <row r="15" spans="1:9" ht="23.25" customHeight="1">
      <c r="A15" s="46" t="s">
        <v>20</v>
      </c>
      <c r="B15" s="48">
        <v>4</v>
      </c>
      <c r="C15" s="48">
        <v>4</v>
      </c>
      <c r="D15" s="48">
        <v>-4</v>
      </c>
      <c r="E15" s="48">
        <v>-4</v>
      </c>
      <c r="F15" s="48">
        <v>-4</v>
      </c>
      <c r="G15" s="48">
        <v>-4</v>
      </c>
      <c r="H15" s="61"/>
      <c r="I15" s="61"/>
    </row>
    <row r="16" spans="1:9" s="1" customFormat="1" ht="23.25" customHeight="1">
      <c r="A16" s="46" t="s">
        <v>66</v>
      </c>
      <c r="B16" s="48"/>
      <c r="C16" s="48"/>
      <c r="D16" s="48"/>
      <c r="E16" s="48"/>
      <c r="F16" s="48"/>
      <c r="G16" s="48"/>
      <c r="H16" s="62"/>
      <c r="I16" s="62"/>
    </row>
    <row r="17" spans="1:9" ht="20.25" customHeight="1">
      <c r="A17" s="36" t="s">
        <v>21</v>
      </c>
      <c r="B17" s="41">
        <f t="shared" ref="B17:G17" si="2">B9-B14+B15+B16</f>
        <v>94.5</v>
      </c>
      <c r="C17" s="59">
        <f t="shared" si="2"/>
        <v>103.5</v>
      </c>
      <c r="D17" s="41">
        <f t="shared" si="2"/>
        <v>76.913043478260875</v>
      </c>
      <c r="E17" s="41">
        <f t="shared" si="2"/>
        <v>81.978260869565219</v>
      </c>
      <c r="F17" s="41">
        <f t="shared" si="2"/>
        <v>83.88095238095238</v>
      </c>
      <c r="G17" s="41">
        <f t="shared" si="2"/>
        <v>80.909090909090921</v>
      </c>
      <c r="H17" s="41">
        <f t="shared" ref="H17:I17" si="3">H9-H14+H15+H16</f>
        <v>92.15217391304347</v>
      </c>
      <c r="I17" s="41" t="e">
        <f t="shared" si="3"/>
        <v>#DIV/0!</v>
      </c>
    </row>
    <row r="18" spans="1:9" ht="36.75" customHeight="1">
      <c r="A18" s="50" t="s">
        <v>22</v>
      </c>
      <c r="B18" s="52" t="str">
        <f>IF(B17&gt;=90,"ĐẠT","KHÔNG ĐẠT")</f>
        <v>ĐẠT</v>
      </c>
      <c r="C18" s="51" t="str">
        <f t="shared" ref="C18:H18" si="4">IF(C17&gt;=90,"ĐẠT","KHÔNG ĐẠT")</f>
        <v>ĐẠT</v>
      </c>
      <c r="D18" s="52" t="str">
        <f t="shared" si="4"/>
        <v>KHÔNG ĐẠT</v>
      </c>
      <c r="E18" s="74" t="str">
        <f t="shared" si="4"/>
        <v>KHÔNG ĐẠT</v>
      </c>
      <c r="F18" s="52" t="str">
        <f t="shared" si="4"/>
        <v>KHÔNG ĐẠT</v>
      </c>
      <c r="G18" s="52" t="str">
        <f t="shared" si="4"/>
        <v>KHÔNG ĐẠT</v>
      </c>
      <c r="H18" s="51" t="str">
        <f t="shared" si="4"/>
        <v>ĐẠT</v>
      </c>
      <c r="I18" s="41"/>
    </row>
    <row r="19" spans="1:9" ht="16.5">
      <c r="A19" s="36" t="s">
        <v>23</v>
      </c>
      <c r="B19" s="53">
        <f t="shared" ref="B19:H19" si="5">RANK(B17,$B$17:$H$17,0)</f>
        <v>2</v>
      </c>
      <c r="C19" s="53">
        <f t="shared" si="5"/>
        <v>1</v>
      </c>
      <c r="D19" s="53">
        <f>RANK(D17,$B$17:$H$17,0)</f>
        <v>7</v>
      </c>
      <c r="E19" s="53">
        <f t="shared" si="5"/>
        <v>5</v>
      </c>
      <c r="F19" s="53">
        <f t="shared" si="5"/>
        <v>4</v>
      </c>
      <c r="G19" s="53">
        <f t="shared" si="5"/>
        <v>6</v>
      </c>
      <c r="H19" s="53">
        <f t="shared" si="5"/>
        <v>3</v>
      </c>
      <c r="I19" s="53"/>
    </row>
    <row r="20" spans="1:9" ht="16.5">
      <c r="A20" s="36" t="s">
        <v>24</v>
      </c>
      <c r="B20" s="54"/>
      <c r="C20" s="54" t="s">
        <v>53</v>
      </c>
      <c r="D20" s="37"/>
      <c r="E20" s="37"/>
      <c r="F20" s="37"/>
      <c r="G20" s="37"/>
      <c r="H20" s="37"/>
      <c r="I20" s="37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 ht="18">
      <c r="A22" s="1"/>
      <c r="B22" s="32" t="s">
        <v>69</v>
      </c>
      <c r="C22" s="32"/>
      <c r="D22" s="1"/>
      <c r="E22" s="1"/>
      <c r="F22" s="1"/>
      <c r="G22" s="1"/>
      <c r="H22" s="1"/>
      <c r="I22" s="1"/>
    </row>
    <row r="24" spans="1:9" ht="18">
      <c r="B24" s="69" t="s">
        <v>75</v>
      </c>
      <c r="C24" s="32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H14" sqref="H14"/>
    </sheetView>
  </sheetViews>
  <sheetFormatPr defaultColWidth="9" defaultRowHeight="15"/>
  <cols>
    <col min="1" max="1" width="27.7109375" customWidth="1"/>
    <col min="2" max="2" width="13.140625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12.7109375" customWidth="1"/>
    <col min="9" max="256" width="10" customWidth="1"/>
  </cols>
  <sheetData>
    <row r="1" spans="1:10" s="63" customFormat="1" ht="49.5" customHeight="1">
      <c r="A1" s="70" t="s">
        <v>71</v>
      </c>
      <c r="B1" s="64"/>
      <c r="C1" s="64"/>
      <c r="D1" s="64"/>
      <c r="E1" s="64"/>
      <c r="F1" s="64"/>
      <c r="G1" s="64"/>
      <c r="H1" s="64"/>
    </row>
    <row r="2" spans="1:10" ht="16.5">
      <c r="A2" s="34" t="s">
        <v>0</v>
      </c>
      <c r="B2" s="35" t="s">
        <v>34</v>
      </c>
      <c r="C2" s="35" t="s">
        <v>35</v>
      </c>
      <c r="D2" s="35" t="s">
        <v>36</v>
      </c>
      <c r="E2" s="35" t="s">
        <v>37</v>
      </c>
      <c r="F2" s="35" t="s">
        <v>38</v>
      </c>
      <c r="G2" s="35" t="s">
        <v>39</v>
      </c>
      <c r="H2" s="35" t="s">
        <v>40</v>
      </c>
    </row>
    <row r="3" spans="1:10" ht="16.5">
      <c r="A3" s="36" t="s">
        <v>8</v>
      </c>
      <c r="B3" s="37">
        <v>20</v>
      </c>
      <c r="C3" s="37">
        <v>20</v>
      </c>
      <c r="D3" s="37">
        <v>13</v>
      </c>
      <c r="E3" s="37">
        <v>17</v>
      </c>
      <c r="F3" s="37">
        <v>19</v>
      </c>
      <c r="G3" s="37">
        <v>20</v>
      </c>
      <c r="H3" s="37">
        <v>21</v>
      </c>
    </row>
    <row r="4" spans="1:10" ht="16.5">
      <c r="A4" s="36" t="s">
        <v>9</v>
      </c>
      <c r="B4" s="37">
        <v>1</v>
      </c>
      <c r="C4" s="37">
        <v>2</v>
      </c>
      <c r="D4" s="37">
        <v>8</v>
      </c>
      <c r="E4" s="37">
        <v>3</v>
      </c>
      <c r="F4" s="37">
        <v>4</v>
      </c>
      <c r="G4" s="37">
        <v>1</v>
      </c>
      <c r="H4" s="37">
        <v>1</v>
      </c>
    </row>
    <row r="5" spans="1:10" ht="16.5">
      <c r="A5" s="36" t="s">
        <v>10</v>
      </c>
      <c r="B5" s="38">
        <v>1</v>
      </c>
      <c r="C5" s="37"/>
      <c r="D5" s="37">
        <v>1</v>
      </c>
      <c r="E5" s="37">
        <v>2</v>
      </c>
      <c r="F5" s="37"/>
      <c r="G5" s="37"/>
      <c r="H5" s="37"/>
    </row>
    <row r="6" spans="1:10" ht="16.5">
      <c r="A6" s="36" t="s">
        <v>11</v>
      </c>
      <c r="B6" s="37"/>
      <c r="C6" s="37"/>
      <c r="D6" s="37"/>
      <c r="E6" s="37"/>
      <c r="F6" s="37"/>
      <c r="G6" s="37"/>
      <c r="H6" s="37"/>
    </row>
    <row r="7" spans="1:10" ht="16.5">
      <c r="A7" s="36" t="s">
        <v>12</v>
      </c>
      <c r="B7" s="39">
        <v>1</v>
      </c>
      <c r="C7" s="39"/>
      <c r="D7" s="39"/>
      <c r="E7" s="39">
        <v>1</v>
      </c>
      <c r="F7" s="39"/>
      <c r="G7" s="39"/>
      <c r="H7" s="39"/>
    </row>
    <row r="8" spans="1:10" ht="16.5">
      <c r="A8" s="36" t="s">
        <v>13</v>
      </c>
      <c r="B8" s="37"/>
      <c r="C8" s="37"/>
      <c r="D8" s="37"/>
      <c r="E8" s="37"/>
      <c r="F8" s="37"/>
      <c r="G8" s="37"/>
      <c r="H8" s="37"/>
    </row>
    <row r="9" spans="1:10" ht="16.5">
      <c r="A9" s="46" t="s">
        <v>14</v>
      </c>
      <c r="B9" s="48">
        <f t="shared" ref="B9:H9" si="0">((B3*10+B4*9+B5*8+B6*7+B7*5)/SUM(B3:B7))*10</f>
        <v>96.521739130434781</v>
      </c>
      <c r="C9" s="48">
        <f t="shared" si="0"/>
        <v>99.090909090909079</v>
      </c>
      <c r="D9" s="48">
        <f t="shared" si="0"/>
        <v>95.454545454545453</v>
      </c>
      <c r="E9" s="48">
        <f t="shared" si="0"/>
        <v>94.782608695652172</v>
      </c>
      <c r="F9" s="48">
        <f t="shared" si="0"/>
        <v>98.260869565217376</v>
      </c>
      <c r="G9" s="48">
        <f t="shared" si="0"/>
        <v>99.523809523809518</v>
      </c>
      <c r="H9" s="48">
        <f t="shared" si="0"/>
        <v>99.545454545454547</v>
      </c>
    </row>
    <row r="10" spans="1:10" s="16" customFormat="1" ht="16.5">
      <c r="A10" s="42" t="s">
        <v>15</v>
      </c>
      <c r="B10" s="21"/>
      <c r="C10" s="21"/>
      <c r="D10" s="21">
        <v>1.5</v>
      </c>
      <c r="E10" s="21">
        <v>1</v>
      </c>
      <c r="F10" s="43">
        <v>4</v>
      </c>
      <c r="G10" s="21">
        <v>1</v>
      </c>
      <c r="H10" s="43">
        <v>1</v>
      </c>
    </row>
    <row r="11" spans="1:10" s="16" customFormat="1" ht="16.5">
      <c r="A11" s="44" t="s">
        <v>16</v>
      </c>
      <c r="B11" s="21"/>
      <c r="C11" s="21"/>
      <c r="D11" s="21"/>
      <c r="E11" s="21"/>
      <c r="F11" s="21">
        <v>5</v>
      </c>
      <c r="G11" s="21">
        <v>17</v>
      </c>
      <c r="H11" s="21"/>
    </row>
    <row r="12" spans="1:10" s="16" customFormat="1" ht="16.5">
      <c r="A12" s="44" t="s">
        <v>17</v>
      </c>
      <c r="B12" s="21"/>
      <c r="C12" s="21"/>
      <c r="D12" s="21">
        <v>1.5</v>
      </c>
      <c r="E12" s="21">
        <v>1.5</v>
      </c>
      <c r="F12" s="21">
        <v>2</v>
      </c>
      <c r="G12" s="21">
        <v>1</v>
      </c>
      <c r="H12" s="45">
        <v>3.5</v>
      </c>
    </row>
    <row r="13" spans="1:10" s="16" customFormat="1" ht="16.5">
      <c r="A13" s="44" t="s">
        <v>18</v>
      </c>
      <c r="B13" s="45"/>
      <c r="C13" s="45"/>
      <c r="D13" s="45"/>
      <c r="E13" s="45"/>
      <c r="F13" s="45"/>
      <c r="G13" s="45">
        <v>1</v>
      </c>
      <c r="H13" s="45"/>
    </row>
    <row r="14" spans="1:10" ht="16.5">
      <c r="A14" s="46" t="s">
        <v>19</v>
      </c>
      <c r="B14" s="47">
        <f t="shared" ref="B14:H14" si="1">SUM(B10:B13)</f>
        <v>0</v>
      </c>
      <c r="C14" s="47">
        <f t="shared" si="1"/>
        <v>0</v>
      </c>
      <c r="D14" s="47">
        <f t="shared" si="1"/>
        <v>3</v>
      </c>
      <c r="E14" s="47">
        <f t="shared" si="1"/>
        <v>2.5</v>
      </c>
      <c r="F14" s="47">
        <f t="shared" si="1"/>
        <v>11</v>
      </c>
      <c r="G14" s="47">
        <f t="shared" si="1"/>
        <v>20</v>
      </c>
      <c r="H14" s="47">
        <f t="shared" si="1"/>
        <v>4.5</v>
      </c>
    </row>
    <row r="15" spans="1:10" ht="21.75" customHeight="1">
      <c r="A15" s="46" t="s">
        <v>20</v>
      </c>
      <c r="B15" s="48"/>
      <c r="C15" s="48"/>
      <c r="D15" s="48"/>
      <c r="E15" s="48"/>
      <c r="F15" s="48"/>
      <c r="G15" s="48"/>
      <c r="H15" s="49"/>
      <c r="J15" s="63"/>
    </row>
    <row r="16" spans="1:10" s="1" customFormat="1" ht="21.75" customHeight="1">
      <c r="A16" s="46" t="s">
        <v>66</v>
      </c>
      <c r="B16" s="48">
        <v>1.5</v>
      </c>
      <c r="C16" s="48">
        <v>-1</v>
      </c>
      <c r="D16" s="48"/>
      <c r="E16" s="48">
        <v>-4</v>
      </c>
      <c r="F16" s="48">
        <v>-2</v>
      </c>
      <c r="G16" s="48">
        <v>-4</v>
      </c>
      <c r="H16" s="49">
        <v>-1</v>
      </c>
    </row>
    <row r="17" spans="1:8" ht="21.75" customHeight="1">
      <c r="A17" s="50" t="s">
        <v>21</v>
      </c>
      <c r="B17" s="59">
        <f>B9-B14+B15+B16</f>
        <v>98.021739130434781</v>
      </c>
      <c r="C17" s="41">
        <f t="shared" ref="C17:H17" si="2">C9-C14+C15+C16</f>
        <v>98.090909090909079</v>
      </c>
      <c r="D17" s="41">
        <f t="shared" si="2"/>
        <v>92.454545454545453</v>
      </c>
      <c r="E17" s="41">
        <f t="shared" si="2"/>
        <v>88.282608695652172</v>
      </c>
      <c r="F17" s="41">
        <f t="shared" si="2"/>
        <v>85.260869565217376</v>
      </c>
      <c r="G17" s="41">
        <f t="shared" si="2"/>
        <v>75.523809523809518</v>
      </c>
      <c r="H17" s="41">
        <f t="shared" si="2"/>
        <v>94.045454545454547</v>
      </c>
    </row>
    <row r="18" spans="1:8" ht="47.25" customHeight="1">
      <c r="A18" s="65" t="s">
        <v>22</v>
      </c>
      <c r="B18" s="52" t="str">
        <f>IF(B17&gt;=90,"ĐẠT","KHÔNG ĐẠT")</f>
        <v>ĐẠT</v>
      </c>
      <c r="C18" s="51" t="str">
        <f t="shared" ref="C18:G18" si="3">IF(C17&gt;=90,"ĐẠT","KHÔNG ĐẠT")</f>
        <v>ĐẠT</v>
      </c>
      <c r="D18" s="52" t="str">
        <f t="shared" si="3"/>
        <v>ĐẠT</v>
      </c>
      <c r="E18" s="66" t="str">
        <f t="shared" si="3"/>
        <v>KHÔNG ĐẠT</v>
      </c>
      <c r="F18" s="66" t="str">
        <f t="shared" si="3"/>
        <v>KHÔNG ĐẠT</v>
      </c>
      <c r="G18" s="52" t="str">
        <f t="shared" si="3"/>
        <v>KHÔNG ĐẠT</v>
      </c>
      <c r="H18" s="52" t="str">
        <f>IF(H17&gt;=90,"ĐẠT","KHÔNG ĐẠT")</f>
        <v>ĐẠT</v>
      </c>
    </row>
    <row r="19" spans="1:8" ht="19.5" customHeight="1">
      <c r="A19" s="36" t="s">
        <v>23</v>
      </c>
      <c r="B19" s="53">
        <f t="shared" ref="B19:H19" si="4">RANK(B17,$B$17:$H$17,0)</f>
        <v>2</v>
      </c>
      <c r="C19" s="37">
        <f t="shared" si="4"/>
        <v>1</v>
      </c>
      <c r="D19" s="37">
        <f t="shared" si="4"/>
        <v>4</v>
      </c>
      <c r="E19" s="37">
        <f t="shared" si="4"/>
        <v>5</v>
      </c>
      <c r="F19" s="37">
        <f t="shared" si="4"/>
        <v>6</v>
      </c>
      <c r="G19" s="37">
        <f t="shared" si="4"/>
        <v>7</v>
      </c>
      <c r="H19" s="37">
        <f t="shared" si="4"/>
        <v>3</v>
      </c>
    </row>
    <row r="20" spans="1:8" ht="21.75" customHeight="1">
      <c r="A20" s="36" t="s">
        <v>24</v>
      </c>
      <c r="B20" s="54"/>
      <c r="C20" s="37" t="s">
        <v>53</v>
      </c>
      <c r="D20" s="37"/>
      <c r="E20" s="55"/>
      <c r="F20" s="37"/>
      <c r="G20" s="37"/>
      <c r="H20" s="37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 ht="16.5">
      <c r="A22" s="1"/>
      <c r="B22" s="31"/>
      <c r="C22" s="1"/>
      <c r="D22" s="1"/>
      <c r="E22" s="1"/>
      <c r="F22" s="1"/>
      <c r="G22" s="1"/>
      <c r="H22" s="1"/>
    </row>
    <row r="23" spans="1:8" ht="18">
      <c r="B23" s="32" t="s">
        <v>72</v>
      </c>
      <c r="C23" s="32"/>
      <c r="D23" s="1"/>
    </row>
    <row r="25" spans="1:8" ht="18">
      <c r="B25" s="69" t="s">
        <v>73</v>
      </c>
      <c r="C25" s="32"/>
      <c r="D25" s="1"/>
    </row>
  </sheetData>
  <pageMargins left="0.70866141732283461" right="0.70866141732283461" top="0.74803149606299213" bottom="0.74803149606299213" header="0.31496062992125984" footer="0.31496062992125984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Chi</cp:lastModifiedBy>
  <dcterms:created xsi:type="dcterms:W3CDTF">2016-02-22T23:26:25Z</dcterms:created>
  <dcterms:modified xsi:type="dcterms:W3CDTF">2019-03-31T08:45:34Z</dcterms:modified>
</cp:coreProperties>
</file>